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3640" windowHeight="927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calcChain.xml><?xml version="1.0" encoding="utf-8"?>
<calcChain xmlns="http://schemas.openxmlformats.org/spreadsheetml/2006/main">
  <c r="C130" i="1" l="1"/>
  <c r="D124" i="1"/>
  <c r="D122" i="1"/>
  <c r="E109" i="1"/>
  <c r="E110" i="1" s="1"/>
  <c r="F135" i="1" l="1"/>
  <c r="E135" i="1"/>
  <c r="F136" i="1"/>
  <c r="E136" i="1"/>
  <c r="D136" i="1"/>
  <c r="D135" i="1"/>
  <c r="D138" i="1" l="1"/>
  <c r="D140" i="1" s="1"/>
  <c r="F138" i="1"/>
  <c r="F140" i="1" s="1"/>
  <c r="E138" i="1"/>
  <c r="E140" i="1" s="1"/>
  <c r="E104" i="1"/>
  <c r="E103" i="1"/>
  <c r="E102" i="1"/>
  <c r="E105" i="1" s="1"/>
  <c r="C121" i="1" s="1"/>
  <c r="C97" i="1"/>
  <c r="E98" i="1" s="1"/>
  <c r="C120" i="1" s="1"/>
  <c r="C79" i="1"/>
  <c r="E80" i="1" s="1"/>
  <c r="C119" i="1" s="1"/>
  <c r="E35" i="1"/>
  <c r="E34" i="1"/>
  <c r="E26" i="1"/>
  <c r="E28" i="1"/>
  <c r="E27" i="1"/>
  <c r="E25" i="1"/>
  <c r="E18" i="1"/>
  <c r="E16" i="1"/>
  <c r="E14" i="1"/>
  <c r="E10" i="1"/>
  <c r="C12" i="1"/>
  <c r="E12" i="1" s="1"/>
  <c r="E29" i="1" l="1"/>
  <c r="D116" i="1" s="1"/>
  <c r="E36" i="1"/>
  <c r="C118" i="1" s="1"/>
  <c r="D121" i="1" s="1"/>
  <c r="E20" i="1"/>
  <c r="D115" i="1" s="1"/>
</calcChain>
</file>

<file path=xl/sharedStrings.xml><?xml version="1.0" encoding="utf-8"?>
<sst xmlns="http://schemas.openxmlformats.org/spreadsheetml/2006/main" count="158" uniqueCount="122">
  <si>
    <t>ארוחת צהריים במזנון הבשרי (כמפורט בסעיף 5.א לפרק ג')</t>
  </si>
  <si>
    <t>קפיטריה חלבית (כמפורט בסעיף 5.ב לפרק ג')</t>
  </si>
  <si>
    <t xml:space="preserve">אספקת כיבוד (כמפורט בסעיף 5.ה לפרק ג') </t>
  </si>
  <si>
    <r>
      <t xml:space="preserve">40    </t>
    </r>
    <r>
      <rPr>
        <b/>
        <sz val="16"/>
        <color theme="1"/>
        <rFont val="Times New Roman"/>
        <family val="1"/>
      </rPr>
      <t>X</t>
    </r>
    <r>
      <rPr>
        <b/>
        <sz val="12"/>
        <color theme="1"/>
        <rFont val="David"/>
        <family val="2"/>
        <charset val="177"/>
      </rPr>
      <t xml:space="preserve"> </t>
    </r>
  </si>
  <si>
    <t>המחיר המוצע הזול ביותר</t>
  </si>
  <si>
    <t>מס"ד</t>
  </si>
  <si>
    <t>הפריט</t>
  </si>
  <si>
    <t>מחיר לעובד (בש"ח כולל מע"מ)</t>
  </si>
  <si>
    <t>משקל</t>
  </si>
  <si>
    <t xml:space="preserve">ארוחת צהריים מלאה (כהגדרתה בסעיף 2.8.2  למפרט) </t>
  </si>
  <si>
    <r>
      <t>(</t>
    </r>
    <r>
      <rPr>
        <b/>
        <sz val="12"/>
        <color theme="1"/>
        <rFont val="David"/>
        <family val="2"/>
        <charset val="177"/>
      </rPr>
      <t xml:space="preserve">המחיר לא יעלה על 22 ₪ </t>
    </r>
    <r>
      <rPr>
        <sz val="12"/>
        <color theme="1"/>
        <rFont val="David"/>
        <family val="2"/>
        <charset val="177"/>
      </rPr>
      <t>כולל מע"מ)</t>
    </r>
  </si>
  <si>
    <r>
      <t>ארוחת צהריים מלאה (כהגדרתה בסעיף 2.8.2 למפרט), עבור מאבטחים חיצוניים בהתאם לסעיף 2.6 למפרט (</t>
    </r>
    <r>
      <rPr>
        <b/>
        <sz val="12"/>
        <color theme="1"/>
        <rFont val="David"/>
        <family val="2"/>
        <charset val="177"/>
      </rPr>
      <t>עד 27 ₪</t>
    </r>
    <r>
      <rPr>
        <sz val="12"/>
        <color theme="1"/>
        <rFont val="David"/>
        <family val="2"/>
        <charset val="177"/>
      </rPr>
      <t xml:space="preserve"> כולל מע"מ)</t>
    </r>
  </si>
  <si>
    <t>כולל שתיה- מים/סודה/פחית + קינוח</t>
  </si>
  <si>
    <t xml:space="preserve">ארוחת צהריים בבגט (כהגדרתה בסעיף 2.8.3 למפרט) </t>
  </si>
  <si>
    <t xml:space="preserve">(המחיר לא יעלה על 15 ₪ כולל מע"מ) </t>
  </si>
  <si>
    <t>ארוחת צהריים ללא מנה עיקרית (כהגדרתה בסעיף 2.16 למפרט)</t>
  </si>
  <si>
    <t>(המחיר לא יעלה על 15 ₪ כולל מע"מ)</t>
  </si>
  <si>
    <t xml:space="preserve">מחיר מנת סלטים קרים (כהגדרתה בסעיף 2.14 למפרט) </t>
  </si>
  <si>
    <t>(המחיר לא יעלה על 5 ₪ כולל מע"מ)</t>
  </si>
  <si>
    <t>סה"כ המשקל לטבלה זו (מתוך המשקל הכולל להצעת המחיר שהוא 40%)</t>
  </si>
  <si>
    <t xml:space="preserve">מחיר לעובד (בש"ח כולל מע"מ) </t>
  </si>
  <si>
    <t>ארוחת חלבית – חלופה א' (כהגדרתה בסעיף 3.10.1 למפרט) (המחיר לא יעלה  על 11 ₪ כולל מע"מ)</t>
  </si>
  <si>
    <t>ארוחת חלבית – חלופה ב' (כהגדרתה בסעיף 3.10.2 למפרט) (המחיר לא יעלה  על 13 ₪ כולל מע"מ)</t>
  </si>
  <si>
    <t>ארוחת חלבית – חלופה ג' (כהגדרתה בסעיף 3.10.3 למפרט) (המחיר לא יעלה  על 15 ₪ כולל מע"מ)</t>
  </si>
  <si>
    <t>ארוחת חלבית – חלופה ד' (כהגדרתה בסעיף 3.10.4 למפרט) (המחיר לא יעלה  על 8 ₪ כולל מע"מ)</t>
  </si>
  <si>
    <t>קפיטריה חלבית</t>
  </si>
  <si>
    <t>ארוחת צהריים מזנון מרכזי</t>
  </si>
  <si>
    <t>אספקת כיבוד</t>
  </si>
  <si>
    <t>מחיר בש"ח כולל מע"מ</t>
  </si>
  <si>
    <t>כריך חלבי + פרי + בקבוק שתיה (מים או שתיה מוגזת 500 מ"ל) (המחיר לא יעלה  על 15 ₪ כולל מע"מ)</t>
  </si>
  <si>
    <t>כריך בשרי + פרי + בקבוק שתיה (מים או שתיה מוגזת 500 מ"ל) (המחיר לא יעלה  על 17 ₪ כולל מע"מ)</t>
  </si>
  <si>
    <t>המוצר ותיאורו</t>
  </si>
  <si>
    <r>
      <t>צלחת מאפים מלוחים – חלביים (בורקסים במגוון מילויים)- גודל צלחות 21</t>
    </r>
    <r>
      <rPr>
        <sz val="12"/>
        <color theme="1"/>
        <rFont val="Times New Roman"/>
        <family val="1"/>
      </rPr>
      <t>X</t>
    </r>
    <r>
      <rPr>
        <sz val="12"/>
        <color theme="1"/>
        <rFont val="David"/>
        <family val="2"/>
        <charset val="177"/>
      </rPr>
      <t>33 ס"מ, מכיל 800-900 גרם</t>
    </r>
  </si>
  <si>
    <r>
      <t>צלחת מיני כריכים חלביים – כריך גבינות וירקות / כריך דגים מעושנים וירקות / כריך ממרחים וירקות. מוגש בצלחת שגודלה 21</t>
    </r>
    <r>
      <rPr>
        <sz val="12"/>
        <color theme="1"/>
        <rFont val="Times New Roman"/>
        <family val="1"/>
      </rPr>
      <t xml:space="preserve">X </t>
    </r>
    <r>
      <rPr>
        <sz val="12"/>
        <color theme="1"/>
        <rFont val="David"/>
        <family val="2"/>
        <charset val="177"/>
      </rPr>
      <t>33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  <charset val="177"/>
      </rPr>
      <t xml:space="preserve">ס"מ ומכילים 800-900 גרם </t>
    </r>
  </si>
  <si>
    <r>
      <t>צלחת מיני כריכים בשריים – נקניקים וירקות. מוגש בצלחת שגודלה 21</t>
    </r>
    <r>
      <rPr>
        <sz val="12"/>
        <color theme="1"/>
        <rFont val="Times New Roman"/>
        <family val="1"/>
      </rPr>
      <t xml:space="preserve">X </t>
    </r>
    <r>
      <rPr>
        <sz val="12"/>
        <color theme="1"/>
        <rFont val="David"/>
        <family val="2"/>
        <charset val="177"/>
      </rPr>
      <t xml:space="preserve"> 33ס"מ ומכילים 800-900 גרם</t>
    </r>
  </si>
  <si>
    <r>
      <t>צלחת מיני פשטידות וקישים אישיים– מוגש בצלחת בגודל 33</t>
    </r>
    <r>
      <rPr>
        <sz val="12"/>
        <color theme="1"/>
        <rFont val="Times New Roman"/>
        <family val="1"/>
      </rPr>
      <t>X</t>
    </r>
    <r>
      <rPr>
        <sz val="12"/>
        <color theme="1"/>
        <rFont val="David"/>
        <family val="2"/>
        <charset val="177"/>
      </rPr>
      <t>21 ס"מ</t>
    </r>
  </si>
  <si>
    <r>
      <t>צלחת מאפים מתוקים- מוגש בצלחת בגודל 21</t>
    </r>
    <r>
      <rPr>
        <sz val="12"/>
        <color theme="1"/>
        <rFont val="Times New Roman"/>
        <family val="1"/>
      </rPr>
      <t xml:space="preserve">X </t>
    </r>
    <r>
      <rPr>
        <sz val="12"/>
        <color theme="1"/>
        <rFont val="David"/>
        <family val="2"/>
        <charset val="177"/>
      </rPr>
      <t>33 ס"מ מכיל 800-900 גרם</t>
    </r>
  </si>
  <si>
    <t>צלחת ירקות חתוכים, בקוטר 33 ס"מ, הכוללות: גזר, תירס גמדי, לבבות דקל, פלפל, עגבניות שרי, פטריות, אבוקדו ומלפפון</t>
  </si>
  <si>
    <t>צלחת פירות חתוכים, בקוטר 50 ס"מ הכוללות 5 סוגי פירות העונה</t>
  </si>
  <si>
    <t>צלחת  גבינות קשות, כגון: גבינה צהובה, גבינה מלוחה, גבינה צפתית, עיזים, רוקפור וכד' בקוטר 30 ס"מ</t>
  </si>
  <si>
    <t>ביצים קשות – 10 יחידות</t>
  </si>
  <si>
    <t>צלחת גבינות רכות כגון: קוטג' / גבינת שמנת / גבינה עם זיתים וכד' בקוטר 15 ס"מ</t>
  </si>
  <si>
    <t>יוגורטים בטעמים שונים להכנת מוזלי (10 יח'  כל יחידה 150 מ"ל)</t>
  </si>
  <si>
    <t>קערה עם גרנולה -בקוטר 15 ס"מ /דגנים מסוגים שונים</t>
  </si>
  <si>
    <r>
      <t xml:space="preserve"> לחמניות ביס</t>
    </r>
    <r>
      <rPr>
        <b/>
        <u/>
        <sz val="12"/>
        <color theme="1"/>
        <rFont val="David"/>
        <family val="2"/>
        <charset val="177"/>
      </rPr>
      <t>- 10 יחידות</t>
    </r>
  </si>
  <si>
    <t>כיכר לחם פרוס או שלם מסוגים שונים – (לכמות של כ- 5 אנשים)</t>
  </si>
  <si>
    <t xml:space="preserve">סלט טונה בצלחת בקוטר 25 ס"מ. </t>
  </si>
  <si>
    <t>סלט אבוקדו בצלחת בקוטר 25 ס"מ.</t>
  </si>
  <si>
    <t>סלט ביצים בצלחת בקוטר 25 ס"מ.</t>
  </si>
  <si>
    <t>סלט פסטה בצלחת בקוטר 25 ס"מ.</t>
  </si>
  <si>
    <t>צלחת חמוצים: זיתים ירוקים / שחורים / מלפפונים חמוצים בצלחת בקוטר 15 ס"מ</t>
  </si>
  <si>
    <t>עלי גפן ממולאים- 20 יחידות</t>
  </si>
  <si>
    <t>סלסלת פיתות – 10 יחידות</t>
  </si>
  <si>
    <t>סלט ירקות קצוץ – המורכב מעגבניות, מלפפונים, גמבה, גזר-בצלחת בקוטר 25 ס"מ</t>
  </si>
  <si>
    <t>קבבונים- 20 יחידות</t>
  </si>
  <si>
    <t>שניצלונים- 20 יחידות</t>
  </si>
  <si>
    <t>רצועות חזה עוף בגריל- 20 יחידות</t>
  </si>
  <si>
    <t>קציצות ירק מטוגנות- 20 יחידות</t>
  </si>
  <si>
    <t>כדורי פלאפל- 20 יחידות</t>
  </si>
  <si>
    <t>פסטלים- תפוח אדמה / פטריות- 20 יחידות</t>
  </si>
  <si>
    <t>סיגרים במילוי בשר- 20 יחידות</t>
  </si>
  <si>
    <t>סלט טחינה בצלחת כ- 200 גרם</t>
  </si>
  <si>
    <t>סלט חומוס בצלחת כ- 200 גרם</t>
  </si>
  <si>
    <t>מבחר פירות יבשים - צלחת בקוטר 30 ס"מ</t>
  </si>
  <si>
    <r>
      <t xml:space="preserve">צלחת פטיפורים בגודל </t>
    </r>
    <r>
      <rPr>
        <sz val="12"/>
        <color theme="1"/>
        <rFont val="Times New Roman"/>
        <family val="1"/>
      </rPr>
      <t xml:space="preserve">X33 </t>
    </r>
    <r>
      <rPr>
        <sz val="12"/>
        <color theme="1"/>
        <rFont val="David"/>
        <family val="2"/>
        <charset val="177"/>
      </rPr>
      <t>21ס"מ, המכילה 800-900 גר</t>
    </r>
    <r>
      <rPr>
        <sz val="12"/>
        <color theme="1"/>
        <rFont val="Times New Roman"/>
        <family val="1"/>
      </rPr>
      <t>'</t>
    </r>
  </si>
  <si>
    <r>
      <t>צלחת רולים ממולאים בגודל 21</t>
    </r>
    <r>
      <rPr>
        <sz val="12"/>
        <color theme="1"/>
        <rFont val="Times New Roman"/>
        <family val="1"/>
      </rPr>
      <t xml:space="preserve">X33 </t>
    </r>
    <r>
      <rPr>
        <sz val="12"/>
        <color theme="1"/>
        <rFont val="David"/>
        <family val="2"/>
        <charset val="177"/>
      </rPr>
      <t>ס"מ, המכילה 800-900 גר</t>
    </r>
    <r>
      <rPr>
        <sz val="12"/>
        <color theme="1"/>
        <rFont val="Times New Roman"/>
        <family val="1"/>
      </rPr>
      <t>'</t>
    </r>
  </si>
  <si>
    <t>צלחת טארטלטים בקוטר 50 ס"מ</t>
  </si>
  <si>
    <t>צלחת טראפלסים בקוטר 50 ס"מ</t>
  </si>
  <si>
    <t>צלחת כדורי שוקולד בקוטר 50 ס"מ</t>
  </si>
  <si>
    <r>
      <t>צלחת פחזניות בגודל 21</t>
    </r>
    <r>
      <rPr>
        <sz val="12"/>
        <color theme="1"/>
        <rFont val="Times New Roman"/>
        <family val="1"/>
      </rPr>
      <t xml:space="preserve">X </t>
    </r>
    <r>
      <rPr>
        <sz val="12"/>
        <color theme="1"/>
        <rFont val="David"/>
        <family val="2"/>
        <charset val="177"/>
      </rPr>
      <t>33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  <charset val="177"/>
      </rPr>
      <t>ס"מ, המכילה 800-900 גר</t>
    </r>
    <r>
      <rPr>
        <sz val="12"/>
        <color theme="1"/>
        <rFont val="Times New Roman"/>
        <family val="1"/>
      </rPr>
      <t>'</t>
    </r>
  </si>
  <si>
    <r>
      <t>צלחת בלינצסים מתוקים / מלוחים בגודל 21</t>
    </r>
    <r>
      <rPr>
        <sz val="12"/>
        <color theme="1"/>
        <rFont val="Times New Roman"/>
        <family val="1"/>
      </rPr>
      <t xml:space="preserve">X </t>
    </r>
    <r>
      <rPr>
        <sz val="12"/>
        <color theme="1"/>
        <rFont val="David"/>
        <family val="2"/>
        <charset val="177"/>
      </rPr>
      <t>33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David"/>
        <family val="2"/>
        <charset val="177"/>
      </rPr>
      <t>ס"מ המכילה 800-900 גר</t>
    </r>
    <r>
      <rPr>
        <sz val="12"/>
        <color theme="1"/>
        <rFont val="Times New Roman"/>
        <family val="1"/>
      </rPr>
      <t>'</t>
    </r>
  </si>
  <si>
    <t>סה"כ מחיר לכיבוד לישיבות</t>
  </si>
  <si>
    <t>סה"כ המשקל לטבלה זו מתוך המשקל הכולל להצעת מחיר שהוא – 40%</t>
  </si>
  <si>
    <t>מוצר ותיאורו</t>
  </si>
  <si>
    <t>מחיר – כולל מע"מ</t>
  </si>
  <si>
    <t>מיני מאפים מלוחים (בורקסים, כיסוני בצק ממולאים) מוגש בצלחת בגודל 21*33 ס"מ, מכיל 800-900 גר'. גודל כל מאפה לא יעלה על 5 ס"מ.</t>
  </si>
  <si>
    <t>מיני מאפים מתוקים מוגש בצלחת בגודל 21*33 ס"מ, מכיל 800-900 גר'. גודל כל מאפה לא יעלה על 5 ס"מ.</t>
  </si>
  <si>
    <t>פלטת ירקות חתוכים בקוטר 33 ס"מ הכוללת גזר, תירס גמדי, לבבות דקל, פלפל, אבוקדו (בעונה), מלפפון, עגבניות שרי.</t>
  </si>
  <si>
    <t xml:space="preserve">פלטת פירות חתוכים בקוטר 33 ס"מ הכוללת לפחות 5 סוגי פירות העונה נקיים, איכותיים ומקולפים היטב. </t>
  </si>
  <si>
    <t>3 מיני כריכונים חלביים פתוחים (ברוסקטה) הכוללים: גבינת שמנת / סלט טונה / סלמון / גבינות קשות בתוספת ירקות. גודל כל כריך לא יעלה על 7 ס"מ</t>
  </si>
  <si>
    <t>3 מיני כריכונים בשריים פתוחים (ברוסקטה) הכוללים נקניק אווז / חזה הודו / כתף עגל / רוסטביף בתוספת ירקות. גודל כל כריך לא יעלה על 7 ס"מ</t>
  </si>
  <si>
    <t>מיני כריכים חלביים סגורים (בלחמניה) הכוללים גבינת שמנת / סלט טונה / סלמון / גבינות קשות בתוספת ירקות. גודל כל כריך לא יעלה על 10 ס"מ</t>
  </si>
  <si>
    <t>מיני כריכים בשריים סגורים (בלחמניה) הכוללים נקניק אווז / חזה הודו / כתף עגל / רוסטביף בתוספת ירקות. גודל כל כריך לא יעלה על 10 ס"מ</t>
  </si>
  <si>
    <t>עוגיות מתוקות קטנות בגודל של עד 4 ס"מ מסוגים שונים. יוגשו בצלחת 400 גר'</t>
  </si>
  <si>
    <t>עוגיות מלוחות קטנות בגודל של עד 4 ס"מ מסוגים שונים. יוגשו בצלחת 400 גר'</t>
  </si>
  <si>
    <t>צלחת מיני מאפים מלוחים (קישים אישיים, מיני פשטידות וכד') גודל צלחת 21*33 ס"מ מכיל 800-900 גר'</t>
  </si>
  <si>
    <t>פלטת גבינות קשות ורכות בסגנון פטה, קממבר, גאודה, קשקבל, רוקפור. צלחת בקוטר 50 ס"מ</t>
  </si>
  <si>
    <t>30 יחידות מיני פטיפורים מסוגים שונים</t>
  </si>
  <si>
    <t>סה"כ מחיר לכיבוד לאירועים</t>
  </si>
  <si>
    <t>סה"כ המשקל לטבלה זו_מתוך המשקל הכולל להצעת מחיר שהוא – 40%</t>
  </si>
  <si>
    <r>
      <t>1.</t>
    </r>
    <r>
      <rPr>
        <b/>
        <sz val="7"/>
        <color theme="1"/>
        <rFont val="Times New Roman"/>
        <family val="1"/>
      </rPr>
      <t xml:space="preserve">       </t>
    </r>
    <r>
      <rPr>
        <b/>
        <u/>
        <sz val="12"/>
        <color theme="1"/>
        <rFont val="David"/>
        <family val="2"/>
        <charset val="177"/>
      </rPr>
      <t>כריכים (כמפורט בסעיף 5.4 למפרט):</t>
    </r>
  </si>
  <si>
    <r>
      <t>2.</t>
    </r>
    <r>
      <rPr>
        <b/>
        <sz val="7"/>
        <color theme="1"/>
        <rFont val="Times New Roman"/>
        <family val="1"/>
      </rPr>
      <t xml:space="preserve">       </t>
    </r>
    <r>
      <rPr>
        <b/>
        <u/>
        <sz val="12"/>
        <color theme="1"/>
        <rFont val="David"/>
        <family val="2"/>
        <charset val="177"/>
      </rPr>
      <t>כיבוד לישיבות (כמפורט בסעיף 5.5 למפרט):</t>
    </r>
  </si>
  <si>
    <r>
      <t>3.</t>
    </r>
    <r>
      <rPr>
        <b/>
        <sz val="7"/>
        <color theme="1"/>
        <rFont val="Times New Roman"/>
        <family val="1"/>
      </rPr>
      <t xml:space="preserve">       </t>
    </r>
    <r>
      <rPr>
        <b/>
        <u/>
        <sz val="12"/>
        <color theme="1"/>
        <rFont val="David"/>
        <family val="2"/>
        <charset val="177"/>
      </rPr>
      <t>כיבוד לאירועים (כמפורט בסעיף 5.6 למפרט):</t>
    </r>
  </si>
  <si>
    <r>
      <t>4.</t>
    </r>
    <r>
      <rPr>
        <b/>
        <sz val="7"/>
        <color theme="1"/>
        <rFont val="Times New Roman"/>
        <family val="1"/>
      </rPr>
      <t xml:space="preserve">       </t>
    </r>
    <r>
      <rPr>
        <b/>
        <u/>
        <sz val="12"/>
        <color theme="1"/>
        <rFont val="David"/>
        <family val="2"/>
        <charset val="177"/>
      </rPr>
      <t>ארוחת צהריים לישיבות ממשלה / קבינט (כמפורט בסעיף 5.7 למפרט):</t>
    </r>
  </si>
  <si>
    <r>
      <t xml:space="preserve">מחיר לארוחת צהריים </t>
    </r>
    <r>
      <rPr>
        <b/>
        <sz val="10"/>
        <color theme="1"/>
        <rFont val="David"/>
        <family val="2"/>
        <charset val="177"/>
      </rPr>
      <t>לסועד</t>
    </r>
    <r>
      <rPr>
        <sz val="10"/>
        <color theme="1"/>
        <rFont val="David"/>
        <family val="2"/>
        <charset val="177"/>
      </rPr>
      <t xml:space="preserve"> בארוחה של עד 50 סועדים (המחיר לא יעלה  על 55 ₪ כולל מע"מ)</t>
    </r>
  </si>
  <si>
    <r>
      <t xml:space="preserve">מחיר לארוחת צהריים </t>
    </r>
    <r>
      <rPr>
        <b/>
        <sz val="10"/>
        <color theme="1"/>
        <rFont val="David"/>
        <family val="2"/>
        <charset val="177"/>
      </rPr>
      <t>לסועד</t>
    </r>
    <r>
      <rPr>
        <sz val="10"/>
        <color theme="1"/>
        <rFont val="David"/>
        <family val="2"/>
        <charset val="177"/>
      </rPr>
      <t xml:space="preserve"> בארוחה של בין 51  לעד 100 סועדים (המחיר לא יעלה  על 50 ₪ כולל מע"מ)</t>
    </r>
  </si>
  <si>
    <r>
      <t xml:space="preserve">מחיר לארוחת צהריים </t>
    </r>
    <r>
      <rPr>
        <b/>
        <sz val="10"/>
        <color theme="1"/>
        <rFont val="David"/>
        <family val="2"/>
        <charset val="177"/>
      </rPr>
      <t>לסועד</t>
    </r>
    <r>
      <rPr>
        <sz val="10"/>
        <color theme="1"/>
        <rFont val="David"/>
        <family val="2"/>
        <charset val="177"/>
      </rPr>
      <t xml:space="preserve"> בארוחה של 101 סועדים ומעלה (המחיר לא יעלה  על 45 ₪ כולל מע"מ)</t>
    </r>
  </si>
  <si>
    <t>כל המחירים הרשומים הם דוגמא בלבד</t>
  </si>
  <si>
    <t>תחשיב (מחיר X משקל)</t>
  </si>
  <si>
    <t>סכום</t>
  </si>
  <si>
    <t>מכפלה</t>
  </si>
  <si>
    <t>סיכום</t>
  </si>
  <si>
    <t>כריכים (כמפורט בסעיף 5.4 למפרט):</t>
  </si>
  <si>
    <t>כיבוד לישיבות (כמפורט בסעיף 5.5 למפרט):</t>
  </si>
  <si>
    <t>כיבוד לאירועים (כמפורט בסעיף 5.6 למפרט):</t>
  </si>
  <si>
    <t>ארוחת צהריים לישיבות ממשלה / קבינט (כמפורט בסעיף 5.7 למפרט):</t>
  </si>
  <si>
    <t>סה"כ מחיר משוקלל:</t>
  </si>
  <si>
    <t>להמחשת המשקולות והחישוב של המחיר בלבד</t>
  </si>
  <si>
    <t>והחישוב עכשיו הוא בין המחירים המשוקללים של המציעים:</t>
  </si>
  <si>
    <t>נניח שהמחירים המשוקללים הם :</t>
  </si>
  <si>
    <t>לפי החישוב הבא:</t>
  </si>
  <si>
    <t>המחיר המוצע</t>
  </si>
  <si>
    <t>מציע א</t>
  </si>
  <si>
    <t>מציע ב</t>
  </si>
  <si>
    <t>מציע ג</t>
  </si>
  <si>
    <t>=</t>
  </si>
  <si>
    <t>היחס בין המציעים הוא:</t>
  </si>
  <si>
    <t>ובשקלול של 40%:</t>
  </si>
  <si>
    <t>5. שעת תפעול המזנון הקדמי (כמפורט בסעיף 5א למפרט):</t>
  </si>
  <si>
    <t>מחיר לשעת עבודה לתפעול המזנון הקדמי (המחיר לא יעלה על 55 ₪ כולל מע"מ)</t>
  </si>
  <si>
    <t>שעת תפעול מזנון קדמי</t>
  </si>
  <si>
    <t>שעת תפעול המזנון הקדמי (כמפורט בסעיף 5.ו לפרק ג')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</si>
</sst>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₪&quot;\ #,##0.00"/>
    <numFmt numFmtId="165" formatCode="0.0%"/>
  </numFmts>
  <fonts count="22" x14ac:knownFonts="1">
    <font>
      <sz val="11"/>
      <color theme="1"/>
      <name val="Arial"/>
      <family val="2"/>
      <charset val="177"/>
      <scheme val="minor"/>
    </font>
    <font>
      <sz val="12"/>
      <color theme="1"/>
      <name val="David"/>
      <family val="2"/>
      <charset val="177"/>
    </font>
    <font>
      <sz val="10"/>
      <color theme="1"/>
      <name val="David"/>
      <family val="2"/>
      <charset val="177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David"/>
      <family val="2"/>
      <charset val="177"/>
    </font>
    <font>
      <b/>
      <sz val="16"/>
      <color theme="1"/>
      <name val="Times New Roman"/>
      <family val="1"/>
    </font>
    <font>
      <b/>
      <sz val="12"/>
      <color theme="1"/>
      <name val="David"/>
      <family val="2"/>
      <charset val="177"/>
    </font>
    <font>
      <b/>
      <u/>
      <sz val="12"/>
      <color theme="1"/>
      <name val="David"/>
      <family val="2"/>
      <charset val="177"/>
    </font>
    <font>
      <b/>
      <u/>
      <sz val="11"/>
      <color theme="1"/>
      <name val="Arial"/>
      <family val="2"/>
      <scheme val="minor"/>
    </font>
    <font>
      <b/>
      <u/>
      <sz val="14"/>
      <color theme="1"/>
      <name val="David"/>
      <family val="2"/>
      <charset val="177"/>
    </font>
    <font>
      <b/>
      <sz val="10"/>
      <color theme="1"/>
      <name val="David"/>
      <family val="2"/>
      <charset val="177"/>
    </font>
    <font>
      <b/>
      <sz val="7"/>
      <color theme="1"/>
      <name val="Times New Roman"/>
      <family val="1"/>
    </font>
    <font>
      <b/>
      <sz val="12"/>
      <color rgb="FF00B050"/>
      <name val="David"/>
      <family val="2"/>
      <charset val="177"/>
    </font>
    <font>
      <b/>
      <sz val="11"/>
      <color rgb="FF00B050"/>
      <name val="Arial"/>
      <family val="2"/>
      <scheme val="minor"/>
    </font>
    <font>
      <b/>
      <sz val="11"/>
      <color theme="5" tint="-0.249977111117893"/>
      <name val="Arial"/>
      <family val="2"/>
      <scheme val="minor"/>
    </font>
    <font>
      <b/>
      <u/>
      <sz val="16"/>
      <color theme="1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  <font>
      <b/>
      <sz val="14"/>
      <color rgb="FF00B050"/>
      <name val="Arial"/>
      <family val="2"/>
      <scheme val="minor"/>
    </font>
    <font>
      <u/>
      <sz val="11"/>
      <color theme="1"/>
      <name val="Arial"/>
      <family val="2"/>
      <charset val="177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7" fillId="0" borderId="0" applyFont="0" applyFill="0" applyBorder="0" applyAlignment="0" applyProtection="0"/>
  </cellStyleXfs>
  <cellXfs count="92">
    <xf numFmtId="0" fontId="0" fillId="0" borderId="0" xfId="0"/>
    <xf numFmtId="9" fontId="1" fillId="0" borderId="2" xfId="0" applyNumberFormat="1" applyFont="1" applyBorder="1" applyAlignment="1">
      <alignment horizontal="left" vertical="center" wrapText="1" readingOrder="2"/>
    </xf>
    <xf numFmtId="0" fontId="1" fillId="0" borderId="1" xfId="0" applyFont="1" applyBorder="1" applyAlignment="1">
      <alignment vertical="center" wrapText="1" readingOrder="2"/>
    </xf>
    <xf numFmtId="9" fontId="1" fillId="0" borderId="1" xfId="0" applyNumberFormat="1" applyFont="1" applyBorder="1" applyAlignment="1">
      <alignment vertical="center" wrapText="1" readingOrder="2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right" vertical="center" wrapText="1" readingOrder="2"/>
    </xf>
    <xf numFmtId="0" fontId="9" fillId="0" borderId="0" xfId="0" applyFont="1"/>
    <xf numFmtId="0" fontId="10" fillId="0" borderId="0" xfId="0" applyFont="1"/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right" vertical="center" wrapText="1" indent="5" readingOrder="2"/>
    </xf>
    <xf numFmtId="0" fontId="1" fillId="0" borderId="7" xfId="0" applyFont="1" applyBorder="1" applyAlignment="1">
      <alignment horizontal="justify" vertical="center" wrapText="1" readingOrder="2"/>
    </xf>
    <xf numFmtId="9" fontId="7" fillId="0" borderId="7" xfId="0" applyNumberFormat="1" applyFont="1" applyBorder="1" applyAlignment="1">
      <alignment horizontal="right" vertical="center" wrapText="1" indent="1" readingOrder="2"/>
    </xf>
    <xf numFmtId="0" fontId="1" fillId="0" borderId="2" xfId="0" applyFont="1" applyBorder="1" applyAlignment="1">
      <alignment horizontal="center" vertical="center" wrapText="1" readingOrder="2"/>
    </xf>
    <xf numFmtId="9" fontId="8" fillId="0" borderId="7" xfId="0" applyNumberFormat="1" applyFont="1" applyBorder="1" applyAlignment="1">
      <alignment horizontal="center" vertical="center" wrapText="1" readingOrder="2"/>
    </xf>
    <xf numFmtId="9" fontId="7" fillId="0" borderId="11" xfId="0" applyNumberFormat="1" applyFont="1" applyBorder="1" applyAlignment="1">
      <alignment vertical="center" wrapText="1" readingOrder="2"/>
    </xf>
    <xf numFmtId="0" fontId="7" fillId="2" borderId="14" xfId="0" applyFont="1" applyFill="1" applyBorder="1" applyAlignment="1">
      <alignment horizontal="center" vertical="center" wrapText="1" readingOrder="2"/>
    </xf>
    <xf numFmtId="9" fontId="7" fillId="0" borderId="14" xfId="0" applyNumberFormat="1" applyFont="1" applyBorder="1" applyAlignment="1">
      <alignment horizontal="center" vertical="center" wrapText="1" readingOrder="2"/>
    </xf>
    <xf numFmtId="0" fontId="1" fillId="0" borderId="15" xfId="0" applyFont="1" applyBorder="1" applyAlignment="1">
      <alignment vertical="center" wrapText="1" readingOrder="2"/>
    </xf>
    <xf numFmtId="0" fontId="1" fillId="0" borderId="15" xfId="0" applyFont="1" applyBorder="1" applyAlignment="1">
      <alignment horizontal="justify" vertical="center" wrapText="1" readingOrder="2"/>
    </xf>
    <xf numFmtId="9" fontId="7" fillId="0" borderId="15" xfId="0" applyNumberFormat="1" applyFont="1" applyBorder="1" applyAlignment="1">
      <alignment vertical="center" wrapText="1" readingOrder="2"/>
    </xf>
    <xf numFmtId="0" fontId="1" fillId="0" borderId="16" xfId="0" applyFont="1" applyBorder="1" applyAlignment="1">
      <alignment vertical="center" wrapText="1" readingOrder="2"/>
    </xf>
    <xf numFmtId="0" fontId="0" fillId="0" borderId="16" xfId="0" applyBorder="1" applyAlignment="1">
      <alignment vertical="top" wrapText="1"/>
    </xf>
    <xf numFmtId="9" fontId="7" fillId="0" borderId="16" xfId="0" applyNumberFormat="1" applyFont="1" applyBorder="1" applyAlignment="1">
      <alignment vertical="center" wrapText="1" readingOrder="2"/>
    </xf>
    <xf numFmtId="0" fontId="0" fillId="0" borderId="0" xfId="0" applyBorder="1"/>
    <xf numFmtId="0" fontId="1" fillId="0" borderId="16" xfId="0" applyFont="1" applyBorder="1" applyAlignment="1">
      <alignment horizontal="justify" vertical="center" wrapText="1" readingOrder="2"/>
    </xf>
    <xf numFmtId="164" fontId="13" fillId="0" borderId="16" xfId="0" applyNumberFormat="1" applyFont="1" applyBorder="1" applyAlignment="1">
      <alignment horizontal="center" vertical="center" wrapText="1" readingOrder="2"/>
    </xf>
    <xf numFmtId="0" fontId="14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3" fillId="0" borderId="16" xfId="0" applyNumberFormat="1" applyFont="1" applyBorder="1" applyAlignment="1">
      <alignment horizontal="center" vertical="center" wrapText="1"/>
    </xf>
    <xf numFmtId="164" fontId="15" fillId="0" borderId="17" xfId="0" applyNumberFormat="1" applyFont="1" applyBorder="1"/>
    <xf numFmtId="0" fontId="15" fillId="0" borderId="14" xfId="0" applyFont="1" applyBorder="1" applyAlignment="1">
      <alignment wrapText="1"/>
    </xf>
    <xf numFmtId="0" fontId="15" fillId="0" borderId="16" xfId="0" applyFont="1" applyBorder="1"/>
    <xf numFmtId="0" fontId="7" fillId="0" borderId="2" xfId="0" applyFont="1" applyBorder="1" applyAlignment="1">
      <alignment vertical="center" wrapText="1" readingOrder="2"/>
    </xf>
    <xf numFmtId="9" fontId="7" fillId="0" borderId="0" xfId="0" applyNumberFormat="1" applyFont="1" applyBorder="1" applyAlignment="1">
      <alignment vertical="center" wrapText="1" readingOrder="2"/>
    </xf>
    <xf numFmtId="0" fontId="0" fillId="0" borderId="12" xfId="0" applyBorder="1"/>
    <xf numFmtId="10" fontId="7" fillId="0" borderId="11" xfId="0" applyNumberFormat="1" applyFont="1" applyBorder="1" applyAlignment="1">
      <alignment vertical="center" wrapText="1" readingOrder="2"/>
    </xf>
    <xf numFmtId="9" fontId="7" fillId="0" borderId="5" xfId="0" applyNumberFormat="1" applyFont="1" applyBorder="1" applyAlignment="1">
      <alignment vertical="center" wrapText="1" readingOrder="2"/>
    </xf>
    <xf numFmtId="164" fontId="15" fillId="0" borderId="14" xfId="0" applyNumberFormat="1" applyFont="1" applyBorder="1"/>
    <xf numFmtId="164" fontId="15" fillId="3" borderId="14" xfId="0" applyNumberFormat="1" applyFont="1" applyFill="1" applyBorder="1"/>
    <xf numFmtId="0" fontId="7" fillId="0" borderId="19" xfId="0" applyFont="1" applyBorder="1" applyAlignment="1">
      <alignment vertical="center" wrapText="1" readingOrder="2"/>
    </xf>
    <xf numFmtId="164" fontId="15" fillId="3" borderId="16" xfId="0" applyNumberFormat="1" applyFont="1" applyFill="1" applyBorder="1"/>
    <xf numFmtId="0" fontId="15" fillId="3" borderId="0" xfId="0" applyFont="1" applyFill="1"/>
    <xf numFmtId="0" fontId="8" fillId="2" borderId="1" xfId="0" applyFont="1" applyFill="1" applyBorder="1" applyAlignment="1">
      <alignment vertical="center" wrapText="1" readingOrder="2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22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 readingOrder="2"/>
    </xf>
    <xf numFmtId="0" fontId="16" fillId="0" borderId="0" xfId="0" applyFont="1"/>
    <xf numFmtId="9" fontId="7" fillId="0" borderId="23" xfId="0" applyNumberFormat="1" applyFont="1" applyBorder="1" applyAlignment="1">
      <alignment vertical="center" wrapText="1" readingOrder="2"/>
    </xf>
    <xf numFmtId="9" fontId="7" fillId="0" borderId="24" xfId="0" applyNumberFormat="1" applyFont="1" applyBorder="1" applyAlignment="1">
      <alignment vertical="center" wrapText="1" readingOrder="2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8" fillId="0" borderId="0" xfId="0" applyNumberFormat="1" applyFont="1"/>
    <xf numFmtId="0" fontId="19" fillId="4" borderId="5" xfId="0" applyFont="1" applyFill="1" applyBorder="1" applyAlignment="1">
      <alignment horizontal="left"/>
    </xf>
    <xf numFmtId="164" fontId="19" fillId="4" borderId="18" xfId="0" applyNumberFormat="1" applyFont="1" applyFill="1" applyBorder="1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0" fillId="4" borderId="0" xfId="0" applyFont="1" applyFill="1"/>
    <xf numFmtId="0" fontId="0" fillId="4" borderId="0" xfId="0" applyFill="1"/>
    <xf numFmtId="0" fontId="0" fillId="0" borderId="0" xfId="0" applyAlignment="1">
      <alignment horizontal="center"/>
    </xf>
    <xf numFmtId="0" fontId="19" fillId="0" borderId="0" xfId="0" applyFont="1"/>
    <xf numFmtId="0" fontId="21" fillId="0" borderId="0" xfId="0" applyFont="1" applyAlignment="1">
      <alignment horizontal="center"/>
    </xf>
    <xf numFmtId="165" fontId="0" fillId="0" borderId="0" xfId="1" applyNumberFormat="1" applyFont="1" applyAlignment="1">
      <alignment horizontal="center"/>
    </xf>
    <xf numFmtId="0" fontId="19" fillId="0" borderId="5" xfId="0" applyFont="1" applyBorder="1"/>
    <xf numFmtId="165" fontId="19" fillId="0" borderId="13" xfId="1" applyNumberFormat="1" applyFont="1" applyBorder="1" applyAlignment="1">
      <alignment horizontal="center"/>
    </xf>
    <xf numFmtId="165" fontId="19" fillId="0" borderId="18" xfId="1" applyNumberFormat="1" applyFont="1" applyBorder="1" applyAlignment="1">
      <alignment horizontal="center"/>
    </xf>
    <xf numFmtId="0" fontId="7" fillId="0" borderId="0" xfId="0" applyFont="1" applyBorder="1" applyAlignment="1">
      <alignment horizontal="justify" vertical="center" wrapText="1" readingOrder="2"/>
    </xf>
    <xf numFmtId="164" fontId="15" fillId="3" borderId="0" xfId="0" applyNumberFormat="1" applyFont="1" applyFill="1" applyBorder="1"/>
    <xf numFmtId="164" fontId="0" fillId="0" borderId="0" xfId="0" applyNumberFormat="1"/>
    <xf numFmtId="0" fontId="19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right" vertical="center" wrapText="1" readingOrder="2"/>
    </xf>
    <xf numFmtId="0" fontId="7" fillId="0" borderId="21" xfId="0" applyFont="1" applyBorder="1" applyAlignment="1">
      <alignment horizontal="right" vertical="center" wrapText="1" readingOrder="2"/>
    </xf>
    <xf numFmtId="0" fontId="7" fillId="0" borderId="14" xfId="0" applyFont="1" applyBorder="1" applyAlignment="1">
      <alignment horizontal="justify" vertical="center" wrapText="1" readingOrder="2"/>
    </xf>
    <xf numFmtId="0" fontId="7" fillId="0" borderId="7" xfId="0" applyFont="1" applyBorder="1" applyAlignment="1">
      <alignment horizontal="justify" vertical="center" wrapText="1" readingOrder="2"/>
    </xf>
    <xf numFmtId="0" fontId="7" fillId="0" borderId="10" xfId="0" applyFont="1" applyBorder="1" applyAlignment="1">
      <alignment horizontal="justify" vertical="center" wrapText="1" readingOrder="2"/>
    </xf>
    <xf numFmtId="0" fontId="7" fillId="0" borderId="3" xfId="0" applyFont="1" applyBorder="1" applyAlignment="1">
      <alignment horizontal="justify" vertical="center" wrapText="1" readingOrder="2"/>
    </xf>
    <xf numFmtId="0" fontId="4" fillId="0" borderId="10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0" fontId="1" fillId="0" borderId="6" xfId="0" applyFont="1" applyBorder="1" applyAlignment="1">
      <alignment horizontal="center" vertical="center" wrapText="1" readingOrder="2"/>
    </xf>
    <xf numFmtId="0" fontId="7" fillId="0" borderId="8" xfId="0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justify" vertical="center" wrapText="1" readingOrder="2"/>
    </xf>
    <xf numFmtId="0" fontId="7" fillId="0" borderId="13" xfId="0" applyFont="1" applyBorder="1" applyAlignment="1">
      <alignment horizontal="justify" vertical="center" wrapText="1" readingOrder="2"/>
    </xf>
    <xf numFmtId="0" fontId="7" fillId="0" borderId="18" xfId="0" applyFont="1" applyBorder="1" applyAlignment="1">
      <alignment horizontal="justify" vertical="center" wrapText="1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"/>
  <sheetViews>
    <sheetView rightToLeft="1" tabSelected="1" workbookViewId="0">
      <pane xSplit="1" ySplit="7" topLeftCell="B8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RowHeight="14.25" x14ac:dyDescent="0.2"/>
  <cols>
    <col min="1" max="1" width="10.125" bestFit="1" customWidth="1"/>
    <col min="2" max="2" width="53.5" customWidth="1"/>
    <col min="3" max="3" width="19" customWidth="1"/>
  </cols>
  <sheetData>
    <row r="1" spans="1:6" ht="16.5" thickBot="1" x14ac:dyDescent="0.25">
      <c r="A1" s="3">
        <v>0.4</v>
      </c>
      <c r="B1" s="2" t="s">
        <v>0</v>
      </c>
    </row>
    <row r="2" spans="1:6" ht="15.75" x14ac:dyDescent="0.2">
      <c r="A2" s="3">
        <v>0.15</v>
      </c>
      <c r="B2" s="63" t="s">
        <v>1</v>
      </c>
    </row>
    <row r="3" spans="1:6" ht="16.5" thickBot="1" x14ac:dyDescent="0.25">
      <c r="A3" s="1">
        <v>0.4</v>
      </c>
      <c r="B3" s="64" t="s">
        <v>2</v>
      </c>
    </row>
    <row r="4" spans="1:6" ht="16.5" thickBot="1" x14ac:dyDescent="0.25">
      <c r="A4" s="1">
        <v>0.05</v>
      </c>
      <c r="B4" s="64" t="s">
        <v>121</v>
      </c>
    </row>
    <row r="5" spans="1:6" ht="15.75" x14ac:dyDescent="0.2">
      <c r="C5" s="7"/>
    </row>
    <row r="6" spans="1:6" ht="18" x14ac:dyDescent="0.25">
      <c r="C6" s="65" t="s">
        <v>97</v>
      </c>
      <c r="D6" s="66"/>
      <c r="E6" s="66"/>
      <c r="F6" s="66"/>
    </row>
    <row r="7" spans="1:6" ht="18" x14ac:dyDescent="0.25">
      <c r="C7" s="65" t="s">
        <v>107</v>
      </c>
      <c r="D7" s="66"/>
      <c r="E7" s="66"/>
      <c r="F7" s="66"/>
    </row>
    <row r="8" spans="1:6" ht="15" x14ac:dyDescent="0.25">
      <c r="B8" s="12" t="s">
        <v>26</v>
      </c>
      <c r="C8" s="34"/>
    </row>
    <row r="9" spans="1:6" ht="45" x14ac:dyDescent="0.25">
      <c r="A9" s="23" t="s">
        <v>5</v>
      </c>
      <c r="B9" s="23" t="s">
        <v>6</v>
      </c>
      <c r="C9" s="35" t="s">
        <v>7</v>
      </c>
      <c r="D9" s="23" t="s">
        <v>8</v>
      </c>
      <c r="E9" s="39" t="s">
        <v>98</v>
      </c>
    </row>
    <row r="10" spans="1:6" ht="15.75" x14ac:dyDescent="0.25">
      <c r="A10" s="25">
        <v>1</v>
      </c>
      <c r="B10" s="26" t="s">
        <v>9</v>
      </c>
      <c r="C10" s="36">
        <v>19.5</v>
      </c>
      <c r="D10" s="27">
        <v>0.22</v>
      </c>
      <c r="E10" s="38">
        <f>D10*C10</f>
        <v>4.29</v>
      </c>
    </row>
    <row r="11" spans="1:6" ht="15.75" x14ac:dyDescent="0.25">
      <c r="A11" s="28"/>
      <c r="B11" s="29" t="s">
        <v>10</v>
      </c>
      <c r="C11" s="37"/>
      <c r="D11" s="30"/>
      <c r="E11" s="40"/>
    </row>
    <row r="12" spans="1:6" s="31" customFormat="1" ht="31.5" x14ac:dyDescent="0.25">
      <c r="A12" s="25">
        <v>2</v>
      </c>
      <c r="B12" s="26" t="s">
        <v>11</v>
      </c>
      <c r="C12" s="36">
        <f>+C11+5</f>
        <v>5</v>
      </c>
      <c r="D12" s="27">
        <v>0.05</v>
      </c>
      <c r="E12" s="38">
        <f>D12*C12</f>
        <v>0.25</v>
      </c>
    </row>
    <row r="13" spans="1:6" s="31" customFormat="1" ht="15.75" x14ac:dyDescent="0.25">
      <c r="A13" s="28"/>
      <c r="B13" s="29" t="s">
        <v>12</v>
      </c>
      <c r="C13" s="37"/>
      <c r="D13" s="30"/>
      <c r="E13" s="40"/>
    </row>
    <row r="14" spans="1:6" ht="15.75" x14ac:dyDescent="0.25">
      <c r="A14" s="25">
        <v>3</v>
      </c>
      <c r="B14" s="26" t="s">
        <v>13</v>
      </c>
      <c r="C14" s="36">
        <v>10</v>
      </c>
      <c r="D14" s="27">
        <v>0.06</v>
      </c>
      <c r="E14" s="38">
        <f>D14*C14</f>
        <v>0.6</v>
      </c>
    </row>
    <row r="15" spans="1:6" ht="15.75" x14ac:dyDescent="0.25">
      <c r="A15" s="28"/>
      <c r="B15" s="29" t="s">
        <v>14</v>
      </c>
      <c r="C15" s="37"/>
      <c r="D15" s="30"/>
      <c r="E15" s="40"/>
    </row>
    <row r="16" spans="1:6" ht="15.75" x14ac:dyDescent="0.25">
      <c r="A16" s="25">
        <v>4</v>
      </c>
      <c r="B16" s="26" t="s">
        <v>15</v>
      </c>
      <c r="C16" s="36">
        <v>12</v>
      </c>
      <c r="D16" s="27">
        <v>0.06</v>
      </c>
      <c r="E16" s="38">
        <f>D16*C16</f>
        <v>0.72</v>
      </c>
    </row>
    <row r="17" spans="1:6" ht="15.75" x14ac:dyDescent="0.25">
      <c r="A17" s="28"/>
      <c r="B17" s="32" t="s">
        <v>16</v>
      </c>
      <c r="C17" s="37"/>
      <c r="D17" s="30"/>
      <c r="E17" s="40"/>
    </row>
    <row r="18" spans="1:6" ht="15.75" x14ac:dyDescent="0.25">
      <c r="A18" s="25">
        <v>5</v>
      </c>
      <c r="B18" s="26" t="s">
        <v>17</v>
      </c>
      <c r="C18" s="36">
        <v>4</v>
      </c>
      <c r="D18" s="27">
        <v>0.01</v>
      </c>
      <c r="E18" s="38">
        <f>D18*C18</f>
        <v>0.04</v>
      </c>
    </row>
    <row r="19" spans="1:6" ht="15.75" x14ac:dyDescent="0.25">
      <c r="A19" s="28"/>
      <c r="B19" s="32" t="s">
        <v>18</v>
      </c>
      <c r="C19" s="33"/>
      <c r="D19" s="30"/>
      <c r="E19" s="40"/>
    </row>
    <row r="20" spans="1:6" ht="15.75" x14ac:dyDescent="0.25">
      <c r="A20" s="80" t="s">
        <v>19</v>
      </c>
      <c r="B20" s="80"/>
      <c r="C20" s="80"/>
      <c r="D20" s="24">
        <v>0.4</v>
      </c>
      <c r="E20" s="49">
        <f>SUM(E10:E19)</f>
        <v>5.8999999999999995</v>
      </c>
      <c r="F20" s="50" t="s">
        <v>99</v>
      </c>
    </row>
    <row r="23" spans="1:6" ht="15.75" thickBot="1" x14ac:dyDescent="0.3">
      <c r="B23" s="12" t="s">
        <v>25</v>
      </c>
    </row>
    <row r="24" spans="1:6" ht="45.75" thickBot="1" x14ac:dyDescent="0.3">
      <c r="A24" s="8" t="s">
        <v>5</v>
      </c>
      <c r="B24" s="9" t="s">
        <v>6</v>
      </c>
      <c r="C24" s="9" t="s">
        <v>20</v>
      </c>
      <c r="D24" s="9" t="s">
        <v>8</v>
      </c>
      <c r="E24" s="39" t="s">
        <v>98</v>
      </c>
    </row>
    <row r="25" spans="1:6" ht="15.75" customHeight="1" thickBot="1" x14ac:dyDescent="0.3">
      <c r="A25" s="2">
        <v>1</v>
      </c>
      <c r="B25" s="2" t="s">
        <v>21</v>
      </c>
      <c r="C25" s="36">
        <v>10</v>
      </c>
      <c r="D25" s="56">
        <v>0.05</v>
      </c>
      <c r="E25" s="46">
        <f>D25*C25</f>
        <v>0.5</v>
      </c>
    </row>
    <row r="26" spans="1:6" ht="15.75" customHeight="1" thickBot="1" x14ac:dyDescent="0.3">
      <c r="A26" s="2">
        <v>2</v>
      </c>
      <c r="B26" s="2" t="s">
        <v>22</v>
      </c>
      <c r="C26" s="36">
        <v>11.2</v>
      </c>
      <c r="D26" s="56">
        <v>0.03</v>
      </c>
      <c r="E26" s="46">
        <f>D26*C26</f>
        <v>0.33599999999999997</v>
      </c>
    </row>
    <row r="27" spans="1:6" ht="15.75" customHeight="1" thickBot="1" x14ac:dyDescent="0.3">
      <c r="A27" s="2">
        <v>3</v>
      </c>
      <c r="B27" s="2" t="s">
        <v>23</v>
      </c>
      <c r="C27" s="36">
        <v>10</v>
      </c>
      <c r="D27" s="56">
        <v>0.05</v>
      </c>
      <c r="E27" s="46">
        <f>D27*C27</f>
        <v>0.5</v>
      </c>
    </row>
    <row r="28" spans="1:6" ht="15.75" customHeight="1" thickBot="1" x14ac:dyDescent="0.3">
      <c r="A28" s="2">
        <v>4</v>
      </c>
      <c r="B28" s="2" t="s">
        <v>24</v>
      </c>
      <c r="C28" s="36">
        <v>7</v>
      </c>
      <c r="D28" s="56">
        <v>0.02</v>
      </c>
      <c r="E28" s="46">
        <f>D28*C28</f>
        <v>0.14000000000000001</v>
      </c>
    </row>
    <row r="29" spans="1:6" ht="15.75" x14ac:dyDescent="0.25">
      <c r="A29" s="48"/>
      <c r="B29" s="78" t="s">
        <v>19</v>
      </c>
      <c r="C29" s="79"/>
      <c r="D29" s="57">
        <v>0.15</v>
      </c>
      <c r="E29" s="47">
        <f>SUM(E25:E28)</f>
        <v>1.476</v>
      </c>
      <c r="F29" s="50" t="s">
        <v>99</v>
      </c>
    </row>
    <row r="31" spans="1:6" ht="18.75" x14ac:dyDescent="0.3">
      <c r="B31" s="13" t="s">
        <v>27</v>
      </c>
    </row>
    <row r="32" spans="1:6" ht="16.5" thickBot="1" x14ac:dyDescent="0.25">
      <c r="A32" s="84" t="s">
        <v>90</v>
      </c>
      <c r="B32" s="84"/>
      <c r="C32" s="84"/>
      <c r="D32" s="84"/>
    </row>
    <row r="33" spans="1:6" ht="16.5" thickBot="1" x14ac:dyDescent="0.25">
      <c r="A33" s="14" t="s">
        <v>5</v>
      </c>
      <c r="B33" s="15" t="s">
        <v>6</v>
      </c>
      <c r="C33" s="15" t="s">
        <v>28</v>
      </c>
      <c r="D33" s="9" t="s">
        <v>8</v>
      </c>
    </row>
    <row r="34" spans="1:6" ht="26.25" thickBot="1" x14ac:dyDescent="0.3">
      <c r="A34" s="4">
        <v>1</v>
      </c>
      <c r="B34" s="4" t="s">
        <v>29</v>
      </c>
      <c r="C34" s="36">
        <v>11.9</v>
      </c>
      <c r="D34" s="44">
        <v>2.5000000000000001E-2</v>
      </c>
      <c r="E34" s="46">
        <f>D34*C34</f>
        <v>0.29750000000000004</v>
      </c>
    </row>
    <row r="35" spans="1:6" ht="26.25" thickBot="1" x14ac:dyDescent="0.3">
      <c r="A35" s="4">
        <v>2</v>
      </c>
      <c r="B35" s="4" t="s">
        <v>30</v>
      </c>
      <c r="C35" s="36">
        <v>13.9</v>
      </c>
      <c r="D35" s="44">
        <v>2.5000000000000001E-2</v>
      </c>
      <c r="E35" s="46">
        <f>D35*C35</f>
        <v>0.34750000000000003</v>
      </c>
    </row>
    <row r="36" spans="1:6" ht="16.5" thickBot="1" x14ac:dyDescent="0.3">
      <c r="A36" s="89" t="s">
        <v>19</v>
      </c>
      <c r="B36" s="90"/>
      <c r="C36" s="91"/>
      <c r="D36" s="45">
        <v>0.05</v>
      </c>
      <c r="E36" s="47">
        <f>SUM(E34:E35)</f>
        <v>0.64500000000000002</v>
      </c>
      <c r="F36" s="50" t="s">
        <v>99</v>
      </c>
    </row>
    <row r="37" spans="1:6" ht="15" customHeight="1" x14ac:dyDescent="0.2">
      <c r="A37" s="43"/>
      <c r="B37" s="43"/>
      <c r="C37" s="43"/>
      <c r="D37" s="42"/>
    </row>
    <row r="38" spans="1:6" ht="16.5" thickBot="1" x14ac:dyDescent="0.25">
      <c r="A38" s="84" t="s">
        <v>91</v>
      </c>
      <c r="B38" s="84"/>
      <c r="C38" s="84"/>
    </row>
    <row r="39" spans="1:6" ht="16.5" thickBot="1" x14ac:dyDescent="0.25">
      <c r="A39" s="51" t="s">
        <v>5</v>
      </c>
      <c r="B39" s="16" t="s">
        <v>31</v>
      </c>
      <c r="C39" s="16" t="s">
        <v>28</v>
      </c>
    </row>
    <row r="40" spans="1:6" ht="15.75" customHeight="1" thickBot="1" x14ac:dyDescent="0.25">
      <c r="A40" s="2">
        <v>1</v>
      </c>
      <c r="B40" s="2" t="s">
        <v>32</v>
      </c>
      <c r="C40" s="36">
        <v>10</v>
      </c>
    </row>
    <row r="41" spans="1:6" ht="15.75" customHeight="1" thickBot="1" x14ac:dyDescent="0.25">
      <c r="A41" s="2">
        <v>2</v>
      </c>
      <c r="B41" s="2" t="s">
        <v>33</v>
      </c>
      <c r="C41" s="36">
        <v>10</v>
      </c>
    </row>
    <row r="42" spans="1:6" ht="15.75" customHeight="1" thickBot="1" x14ac:dyDescent="0.25">
      <c r="A42" s="2">
        <v>3</v>
      </c>
      <c r="B42" s="2" t="s">
        <v>34</v>
      </c>
      <c r="C42" s="36">
        <v>10</v>
      </c>
    </row>
    <row r="43" spans="1:6" ht="16.5" thickBot="1" x14ac:dyDescent="0.25">
      <c r="A43" s="2">
        <v>4</v>
      </c>
      <c r="B43" s="2" t="s">
        <v>35</v>
      </c>
      <c r="C43" s="36">
        <v>10</v>
      </c>
    </row>
    <row r="44" spans="1:6" ht="15.75" customHeight="1" thickBot="1" x14ac:dyDescent="0.25">
      <c r="A44" s="2">
        <v>5</v>
      </c>
      <c r="B44" s="2" t="s">
        <v>36</v>
      </c>
      <c r="C44" s="36">
        <v>10</v>
      </c>
    </row>
    <row r="45" spans="1:6" ht="15.75" customHeight="1" thickBot="1" x14ac:dyDescent="0.25">
      <c r="A45" s="2">
        <v>6</v>
      </c>
      <c r="B45" s="2" t="s">
        <v>37</v>
      </c>
      <c r="C45" s="36">
        <v>10</v>
      </c>
    </row>
    <row r="46" spans="1:6" ht="16.5" thickBot="1" x14ac:dyDescent="0.25">
      <c r="A46" s="2">
        <v>7</v>
      </c>
      <c r="B46" s="2" t="s">
        <v>38</v>
      </c>
      <c r="C46" s="36">
        <v>10</v>
      </c>
    </row>
    <row r="47" spans="1:6" ht="15.75" customHeight="1" thickBot="1" x14ac:dyDescent="0.25">
      <c r="A47" s="2">
        <v>8</v>
      </c>
      <c r="B47" s="2" t="s">
        <v>39</v>
      </c>
      <c r="C47" s="36">
        <v>10</v>
      </c>
    </row>
    <row r="48" spans="1:6" ht="16.5" customHeight="1" thickBot="1" x14ac:dyDescent="0.25">
      <c r="A48" s="2">
        <v>9</v>
      </c>
      <c r="B48" s="2" t="s">
        <v>40</v>
      </c>
      <c r="C48" s="36">
        <v>10</v>
      </c>
    </row>
    <row r="49" spans="1:3" ht="15.75" customHeight="1" thickBot="1" x14ac:dyDescent="0.25">
      <c r="A49" s="2">
        <v>10</v>
      </c>
      <c r="B49" s="2" t="s">
        <v>41</v>
      </c>
      <c r="C49" s="36">
        <v>10</v>
      </c>
    </row>
    <row r="50" spans="1:3" ht="16.5" thickBot="1" x14ac:dyDescent="0.25">
      <c r="A50" s="2">
        <v>11</v>
      </c>
      <c r="B50" s="2" t="s">
        <v>42</v>
      </c>
      <c r="C50" s="36">
        <v>10</v>
      </c>
    </row>
    <row r="51" spans="1:3" ht="16.5" thickBot="1" x14ac:dyDescent="0.25">
      <c r="A51" s="2">
        <v>12</v>
      </c>
      <c r="B51" s="2" t="s">
        <v>43</v>
      </c>
      <c r="C51" s="36">
        <v>10</v>
      </c>
    </row>
    <row r="52" spans="1:3" ht="15.75" x14ac:dyDescent="0.2">
      <c r="A52" s="2">
        <v>13</v>
      </c>
      <c r="B52" s="2" t="s">
        <v>44</v>
      </c>
      <c r="C52" s="53"/>
    </row>
    <row r="53" spans="1:3" ht="16.5" thickBot="1" x14ac:dyDescent="0.25">
      <c r="A53" s="17"/>
      <c r="B53" s="18" t="s">
        <v>45</v>
      </c>
      <c r="C53" s="52">
        <v>10</v>
      </c>
    </row>
    <row r="54" spans="1:3" ht="16.5" thickBot="1" x14ac:dyDescent="0.25">
      <c r="A54" s="2">
        <v>14</v>
      </c>
      <c r="B54" s="2" t="s">
        <v>46</v>
      </c>
      <c r="C54" s="36">
        <v>10</v>
      </c>
    </row>
    <row r="55" spans="1:3" ht="16.5" thickBot="1" x14ac:dyDescent="0.25">
      <c r="A55" s="2">
        <v>15</v>
      </c>
      <c r="B55" s="2" t="s">
        <v>47</v>
      </c>
      <c r="C55" s="36">
        <v>10</v>
      </c>
    </row>
    <row r="56" spans="1:3" ht="16.5" thickBot="1" x14ac:dyDescent="0.25">
      <c r="A56" s="2">
        <v>16</v>
      </c>
      <c r="B56" s="2" t="s">
        <v>48</v>
      </c>
      <c r="C56" s="36">
        <v>10</v>
      </c>
    </row>
    <row r="57" spans="1:3" ht="16.5" thickBot="1" x14ac:dyDescent="0.25">
      <c r="A57" s="2">
        <v>17</v>
      </c>
      <c r="B57" s="2" t="s">
        <v>49</v>
      </c>
      <c r="C57" s="36">
        <v>10</v>
      </c>
    </row>
    <row r="58" spans="1:3" ht="15.75" customHeight="1" thickBot="1" x14ac:dyDescent="0.25">
      <c r="A58" s="2">
        <v>18</v>
      </c>
      <c r="B58" s="2" t="s">
        <v>50</v>
      </c>
      <c r="C58" s="36">
        <v>10</v>
      </c>
    </row>
    <row r="59" spans="1:3" ht="15.75" x14ac:dyDescent="0.2">
      <c r="A59" s="2">
        <v>19</v>
      </c>
      <c r="B59" s="2" t="s">
        <v>51</v>
      </c>
      <c r="C59" s="36">
        <v>10</v>
      </c>
    </row>
    <row r="60" spans="1:3" ht="16.5" thickBot="1" x14ac:dyDescent="0.25">
      <c r="A60" s="17">
        <v>20</v>
      </c>
      <c r="B60" s="18" t="s">
        <v>52</v>
      </c>
      <c r="C60" s="36">
        <v>10</v>
      </c>
    </row>
    <row r="61" spans="1:3" ht="32.25" thickBot="1" x14ac:dyDescent="0.25">
      <c r="A61" s="17">
        <v>21</v>
      </c>
      <c r="B61" s="18" t="s">
        <v>53</v>
      </c>
      <c r="C61" s="36">
        <v>10</v>
      </c>
    </row>
    <row r="62" spans="1:3" ht="16.5" thickBot="1" x14ac:dyDescent="0.25">
      <c r="A62" s="17">
        <v>22</v>
      </c>
      <c r="B62" s="18" t="s">
        <v>54</v>
      </c>
      <c r="C62" s="36">
        <v>10</v>
      </c>
    </row>
    <row r="63" spans="1:3" ht="16.5" thickBot="1" x14ac:dyDescent="0.25">
      <c r="A63" s="17">
        <v>23</v>
      </c>
      <c r="B63" s="18" t="s">
        <v>55</v>
      </c>
      <c r="C63" s="36">
        <v>10</v>
      </c>
    </row>
    <row r="64" spans="1:3" ht="16.5" thickBot="1" x14ac:dyDescent="0.25">
      <c r="A64" s="17">
        <v>24</v>
      </c>
      <c r="B64" s="18" t="s">
        <v>56</v>
      </c>
      <c r="C64" s="36">
        <v>10</v>
      </c>
    </row>
    <row r="65" spans="1:6" ht="16.5" thickBot="1" x14ac:dyDescent="0.25">
      <c r="A65" s="17">
        <v>25</v>
      </c>
      <c r="B65" s="18" t="s">
        <v>57</v>
      </c>
      <c r="C65" s="36">
        <v>10</v>
      </c>
    </row>
    <row r="66" spans="1:6" ht="16.5" thickBot="1" x14ac:dyDescent="0.25">
      <c r="A66" s="17">
        <v>26</v>
      </c>
      <c r="B66" s="18" t="s">
        <v>58</v>
      </c>
      <c r="C66" s="36">
        <v>10</v>
      </c>
    </row>
    <row r="67" spans="1:6" ht="16.5" thickBot="1" x14ac:dyDescent="0.25">
      <c r="A67" s="17">
        <v>27</v>
      </c>
      <c r="B67" s="18" t="s">
        <v>59</v>
      </c>
      <c r="C67" s="36">
        <v>10</v>
      </c>
    </row>
    <row r="68" spans="1:6" ht="16.5" thickBot="1" x14ac:dyDescent="0.25">
      <c r="A68" s="17">
        <v>28</v>
      </c>
      <c r="B68" s="18" t="s">
        <v>60</v>
      </c>
      <c r="C68" s="36">
        <v>10</v>
      </c>
    </row>
    <row r="69" spans="1:6" ht="16.5" thickBot="1" x14ac:dyDescent="0.25">
      <c r="A69" s="17">
        <v>29</v>
      </c>
      <c r="B69" s="18" t="s">
        <v>61</v>
      </c>
      <c r="C69" s="36">
        <v>10</v>
      </c>
    </row>
    <row r="70" spans="1:6" ht="16.5" thickBot="1" x14ac:dyDescent="0.25">
      <c r="A70" s="17">
        <v>30</v>
      </c>
      <c r="B70" s="18" t="s">
        <v>62</v>
      </c>
      <c r="C70" s="36">
        <v>10</v>
      </c>
    </row>
    <row r="71" spans="1:6" ht="16.5" thickBot="1" x14ac:dyDescent="0.25">
      <c r="A71" s="17">
        <v>31</v>
      </c>
      <c r="B71" s="18" t="s">
        <v>63</v>
      </c>
      <c r="C71" s="36">
        <v>10</v>
      </c>
    </row>
    <row r="72" spans="1:6" ht="16.5" thickBot="1" x14ac:dyDescent="0.25">
      <c r="A72" s="17">
        <v>22</v>
      </c>
      <c r="B72" s="18" t="s">
        <v>64</v>
      </c>
      <c r="C72" s="36">
        <v>10</v>
      </c>
    </row>
    <row r="73" spans="1:6" ht="16.5" thickBot="1" x14ac:dyDescent="0.25">
      <c r="A73" s="17">
        <v>33</v>
      </c>
      <c r="B73" s="18" t="s">
        <v>65</v>
      </c>
      <c r="C73" s="36">
        <v>10</v>
      </c>
    </row>
    <row r="74" spans="1:6" ht="16.5" thickBot="1" x14ac:dyDescent="0.25">
      <c r="A74" s="17">
        <v>34</v>
      </c>
      <c r="B74" s="18" t="s">
        <v>66</v>
      </c>
      <c r="C74" s="36">
        <v>10</v>
      </c>
    </row>
    <row r="75" spans="1:6" ht="16.5" thickBot="1" x14ac:dyDescent="0.25">
      <c r="A75" s="17">
        <v>35</v>
      </c>
      <c r="B75" s="18" t="s">
        <v>67</v>
      </c>
      <c r="C75" s="36">
        <v>10</v>
      </c>
    </row>
    <row r="76" spans="1:6" ht="16.5" thickBot="1" x14ac:dyDescent="0.25">
      <c r="A76" s="17">
        <v>36</v>
      </c>
      <c r="B76" s="18" t="s">
        <v>68</v>
      </c>
      <c r="C76" s="36">
        <v>10</v>
      </c>
    </row>
    <row r="77" spans="1:6" ht="16.5" thickBot="1" x14ac:dyDescent="0.25">
      <c r="A77" s="17">
        <v>37</v>
      </c>
      <c r="B77" s="18" t="s">
        <v>69</v>
      </c>
      <c r="C77" s="36">
        <v>10</v>
      </c>
    </row>
    <row r="78" spans="1:6" ht="32.25" thickBot="1" x14ac:dyDescent="0.25">
      <c r="A78" s="17">
        <v>38</v>
      </c>
      <c r="B78" s="18" t="s">
        <v>70</v>
      </c>
      <c r="C78" s="36">
        <v>10</v>
      </c>
    </row>
    <row r="79" spans="1:6" ht="15.75" x14ac:dyDescent="0.2">
      <c r="A79" s="87" t="s">
        <v>71</v>
      </c>
      <c r="B79" s="88"/>
      <c r="C79" s="36">
        <f>SUM(C40:C78)</f>
        <v>380</v>
      </c>
    </row>
    <row r="80" spans="1:6" ht="16.5" thickBot="1" x14ac:dyDescent="0.3">
      <c r="A80" s="81" t="s">
        <v>72</v>
      </c>
      <c r="B80" s="83"/>
      <c r="C80" s="19">
        <v>0.2</v>
      </c>
      <c r="E80" s="47">
        <f>C79*C80</f>
        <v>76</v>
      </c>
      <c r="F80" s="50" t="s">
        <v>100</v>
      </c>
    </row>
    <row r="82" spans="1:3" ht="16.5" thickBot="1" x14ac:dyDescent="0.25">
      <c r="A82" s="84" t="s">
        <v>92</v>
      </c>
      <c r="B82" s="84"/>
      <c r="C82" s="84"/>
    </row>
    <row r="83" spans="1:3" ht="16.5" thickBot="1" x14ac:dyDescent="0.25">
      <c r="A83" s="8" t="s">
        <v>5</v>
      </c>
      <c r="B83" s="9" t="s">
        <v>73</v>
      </c>
      <c r="C83" s="9" t="s">
        <v>74</v>
      </c>
    </row>
    <row r="84" spans="1:3" ht="15.75" customHeight="1" x14ac:dyDescent="0.2">
      <c r="A84" s="2">
        <v>1</v>
      </c>
      <c r="B84" s="11" t="s">
        <v>75</v>
      </c>
      <c r="C84" s="36">
        <v>9</v>
      </c>
    </row>
    <row r="85" spans="1:3" ht="32.25" thickBot="1" x14ac:dyDescent="0.25">
      <c r="A85" s="20">
        <v>2</v>
      </c>
      <c r="B85" s="54" t="s">
        <v>76</v>
      </c>
      <c r="C85" s="36">
        <v>9</v>
      </c>
    </row>
    <row r="86" spans="1:3" ht="32.25" thickBot="1" x14ac:dyDescent="0.25">
      <c r="A86" s="20">
        <v>3</v>
      </c>
      <c r="B86" s="54" t="s">
        <v>77</v>
      </c>
      <c r="C86" s="36">
        <v>9</v>
      </c>
    </row>
    <row r="87" spans="1:3" ht="32.25" thickBot="1" x14ac:dyDescent="0.25">
      <c r="A87" s="20">
        <v>4</v>
      </c>
      <c r="B87" s="54" t="s">
        <v>78</v>
      </c>
      <c r="C87" s="36">
        <v>9</v>
      </c>
    </row>
    <row r="88" spans="1:3" ht="15.75" customHeight="1" x14ac:dyDescent="0.2">
      <c r="A88" s="2">
        <v>5</v>
      </c>
      <c r="B88" s="11" t="s">
        <v>79</v>
      </c>
      <c r="C88" s="36">
        <v>9</v>
      </c>
    </row>
    <row r="89" spans="1:3" ht="48" thickBot="1" x14ac:dyDescent="0.25">
      <c r="A89" s="20">
        <v>6</v>
      </c>
      <c r="B89" s="54" t="s">
        <v>80</v>
      </c>
      <c r="C89" s="36">
        <v>9</v>
      </c>
    </row>
    <row r="90" spans="1:3" ht="48" thickBot="1" x14ac:dyDescent="0.25">
      <c r="A90" s="20">
        <v>7</v>
      </c>
      <c r="B90" s="54" t="s">
        <v>81</v>
      </c>
      <c r="C90" s="36">
        <v>9</v>
      </c>
    </row>
    <row r="91" spans="1:3" ht="48" thickBot="1" x14ac:dyDescent="0.25">
      <c r="A91" s="20">
        <v>8</v>
      </c>
      <c r="B91" s="54" t="s">
        <v>82</v>
      </c>
      <c r="C91" s="36">
        <v>9</v>
      </c>
    </row>
    <row r="92" spans="1:3" ht="32.25" thickBot="1" x14ac:dyDescent="0.25">
      <c r="A92" s="20">
        <v>9</v>
      </c>
      <c r="B92" s="54" t="s">
        <v>83</v>
      </c>
      <c r="C92" s="36">
        <v>9</v>
      </c>
    </row>
    <row r="93" spans="1:3" ht="32.25" thickBot="1" x14ac:dyDescent="0.25">
      <c r="A93" s="20">
        <v>10</v>
      </c>
      <c r="B93" s="54" t="s">
        <v>84</v>
      </c>
      <c r="C93" s="36">
        <v>9</v>
      </c>
    </row>
    <row r="94" spans="1:3" ht="32.25" thickBot="1" x14ac:dyDescent="0.25">
      <c r="A94" s="20">
        <v>11</v>
      </c>
      <c r="B94" s="54" t="s">
        <v>85</v>
      </c>
      <c r="C94" s="36">
        <v>9</v>
      </c>
    </row>
    <row r="95" spans="1:3" ht="32.25" thickBot="1" x14ac:dyDescent="0.25">
      <c r="A95" s="20">
        <v>12</v>
      </c>
      <c r="B95" s="54" t="s">
        <v>86</v>
      </c>
      <c r="C95" s="36">
        <v>9</v>
      </c>
    </row>
    <row r="96" spans="1:3" ht="16.5" thickBot="1" x14ac:dyDescent="0.25">
      <c r="A96" s="20">
        <v>13</v>
      </c>
      <c r="B96" s="54" t="s">
        <v>87</v>
      </c>
      <c r="C96" s="36">
        <v>9</v>
      </c>
    </row>
    <row r="97" spans="1:6" ht="15.75" x14ac:dyDescent="0.2">
      <c r="A97" s="86"/>
      <c r="B97" s="10" t="s">
        <v>88</v>
      </c>
      <c r="C97" s="36">
        <f>SUM(C84:C96)</f>
        <v>117</v>
      </c>
    </row>
    <row r="98" spans="1:6" ht="32.25" thickBot="1" x14ac:dyDescent="0.3">
      <c r="A98" s="20"/>
      <c r="B98" s="41" t="s">
        <v>89</v>
      </c>
      <c r="C98" s="21">
        <v>0.1</v>
      </c>
      <c r="E98" s="47">
        <f>C97*C98</f>
        <v>11.700000000000001</v>
      </c>
      <c r="F98" s="50" t="s">
        <v>100</v>
      </c>
    </row>
    <row r="100" spans="1:6" ht="16.5" thickBot="1" x14ac:dyDescent="0.25">
      <c r="A100" s="85" t="s">
        <v>93</v>
      </c>
      <c r="B100" s="85"/>
      <c r="C100" s="85"/>
    </row>
    <row r="101" spans="1:6" ht="16.5" thickBot="1" x14ac:dyDescent="0.25">
      <c r="A101" s="14" t="s">
        <v>5</v>
      </c>
      <c r="B101" s="15" t="s">
        <v>6</v>
      </c>
      <c r="C101" s="15" t="s">
        <v>28</v>
      </c>
      <c r="D101" s="9" t="s">
        <v>8</v>
      </c>
    </row>
    <row r="102" spans="1:6" ht="26.25" thickBot="1" x14ac:dyDescent="0.3">
      <c r="A102" s="4">
        <v>1</v>
      </c>
      <c r="B102" s="4" t="s">
        <v>94</v>
      </c>
      <c r="C102" s="36">
        <v>49</v>
      </c>
      <c r="D102" s="22">
        <v>0.02</v>
      </c>
      <c r="E102" s="46">
        <f>D102*C102</f>
        <v>0.98</v>
      </c>
    </row>
    <row r="103" spans="1:6" ht="26.25" thickBot="1" x14ac:dyDescent="0.3">
      <c r="A103" s="4">
        <v>2</v>
      </c>
      <c r="B103" s="4" t="s">
        <v>95</v>
      </c>
      <c r="C103" s="36">
        <v>46</v>
      </c>
      <c r="D103" s="22">
        <v>0.02</v>
      </c>
      <c r="E103" s="46">
        <f t="shared" ref="E103:E104" si="0">D103*C103</f>
        <v>0.92</v>
      </c>
    </row>
    <row r="104" spans="1:6" ht="26.25" thickBot="1" x14ac:dyDescent="0.3">
      <c r="A104" s="4">
        <v>3</v>
      </c>
      <c r="B104" s="4" t="s">
        <v>96</v>
      </c>
      <c r="C104" s="36">
        <v>42</v>
      </c>
      <c r="D104" s="22">
        <v>0.01</v>
      </c>
      <c r="E104" s="46">
        <f t="shared" si="0"/>
        <v>0.42</v>
      </c>
    </row>
    <row r="105" spans="1:6" ht="16.5" thickBot="1" x14ac:dyDescent="0.3">
      <c r="A105" s="81" t="s">
        <v>19</v>
      </c>
      <c r="B105" s="82"/>
      <c r="C105" s="83"/>
      <c r="D105" s="45">
        <v>0.05</v>
      </c>
      <c r="E105" s="47">
        <f>SUM(E102:E104)</f>
        <v>2.3199999999999998</v>
      </c>
      <c r="F105" s="50" t="s">
        <v>99</v>
      </c>
    </row>
    <row r="106" spans="1:6" ht="15.75" x14ac:dyDescent="0.25">
      <c r="A106" s="74"/>
      <c r="B106" s="74"/>
      <c r="C106" s="74"/>
      <c r="D106" s="42"/>
      <c r="E106" s="75"/>
      <c r="F106" s="50"/>
    </row>
    <row r="107" spans="1:6" ht="16.5" thickBot="1" x14ac:dyDescent="0.25">
      <c r="A107" s="85" t="s">
        <v>118</v>
      </c>
      <c r="B107" s="85"/>
      <c r="C107" s="85"/>
    </row>
    <row r="108" spans="1:6" ht="16.5" thickBot="1" x14ac:dyDescent="0.25">
      <c r="A108" s="14" t="s">
        <v>5</v>
      </c>
      <c r="B108" s="15" t="s">
        <v>6</v>
      </c>
      <c r="C108" s="15" t="s">
        <v>28</v>
      </c>
      <c r="D108" s="9" t="s">
        <v>8</v>
      </c>
    </row>
    <row r="109" spans="1:6" ht="16.5" thickBot="1" x14ac:dyDescent="0.3">
      <c r="A109" s="4">
        <v>1</v>
      </c>
      <c r="B109" s="4" t="s">
        <v>119</v>
      </c>
      <c r="C109" s="36">
        <v>49</v>
      </c>
      <c r="D109" s="22">
        <v>0.05</v>
      </c>
      <c r="E109" s="46">
        <f>D109*C109</f>
        <v>2.4500000000000002</v>
      </c>
    </row>
    <row r="110" spans="1:6" ht="16.5" thickBot="1" x14ac:dyDescent="0.3">
      <c r="A110" s="81" t="s">
        <v>19</v>
      </c>
      <c r="B110" s="82"/>
      <c r="C110" s="83"/>
      <c r="D110" s="45">
        <v>0.05</v>
      </c>
      <c r="E110" s="47">
        <f>SUM(E109:E109)</f>
        <v>2.4500000000000002</v>
      </c>
      <c r="F110" s="50" t="s">
        <v>99</v>
      </c>
    </row>
    <row r="113" spans="2:4" ht="20.25" x14ac:dyDescent="0.3">
      <c r="B113" s="55" t="s">
        <v>101</v>
      </c>
    </row>
    <row r="115" spans="2:4" ht="15" x14ac:dyDescent="0.25">
      <c r="B115" s="12" t="s">
        <v>26</v>
      </c>
      <c r="D115" s="49">
        <f>E20</f>
        <v>5.8999999999999995</v>
      </c>
    </row>
    <row r="116" spans="2:4" ht="15" x14ac:dyDescent="0.25">
      <c r="B116" s="12" t="s">
        <v>25</v>
      </c>
      <c r="D116" s="49">
        <f>E29</f>
        <v>1.476</v>
      </c>
    </row>
    <row r="117" spans="2:4" ht="15" x14ac:dyDescent="0.25">
      <c r="B117" s="12" t="s">
        <v>27</v>
      </c>
    </row>
    <row r="118" spans="2:4" ht="15.75" x14ac:dyDescent="0.25">
      <c r="B118" s="59" t="s">
        <v>102</v>
      </c>
      <c r="C118" s="60">
        <f>E36</f>
        <v>0.64500000000000002</v>
      </c>
    </row>
    <row r="119" spans="2:4" ht="15.75" x14ac:dyDescent="0.25">
      <c r="B119" s="59" t="s">
        <v>103</v>
      </c>
      <c r="C119" s="60">
        <f>E80</f>
        <v>76</v>
      </c>
      <c r="D119" s="58"/>
    </row>
    <row r="120" spans="2:4" ht="15.75" x14ac:dyDescent="0.25">
      <c r="B120" s="59" t="s">
        <v>104</v>
      </c>
      <c r="C120" s="60">
        <f>E98</f>
        <v>11.700000000000001</v>
      </c>
      <c r="D120" s="58"/>
    </row>
    <row r="121" spans="2:4" ht="15.75" x14ac:dyDescent="0.25">
      <c r="B121" s="59" t="s">
        <v>105</v>
      </c>
      <c r="C121" s="60">
        <f>E105</f>
        <v>2.3199999999999998</v>
      </c>
      <c r="D121" s="49">
        <f>SUM(C118:C121)</f>
        <v>90.664999999999992</v>
      </c>
    </row>
    <row r="122" spans="2:4" ht="15" x14ac:dyDescent="0.25">
      <c r="B122" s="12" t="s">
        <v>120</v>
      </c>
      <c r="D122" s="49">
        <f>E110</f>
        <v>2.4500000000000002</v>
      </c>
    </row>
    <row r="123" spans="2:4" ht="15" thickBot="1" x14ac:dyDescent="0.25"/>
    <row r="124" spans="2:4" ht="15.75" thickBot="1" x14ac:dyDescent="0.3">
      <c r="C124" s="61" t="s">
        <v>106</v>
      </c>
      <c r="D124" s="62">
        <f>SUM(D115:D122)</f>
        <v>100.491</v>
      </c>
    </row>
    <row r="127" spans="2:4" ht="20.25" x14ac:dyDescent="0.2">
      <c r="B127" s="5" t="s">
        <v>3</v>
      </c>
      <c r="C127" s="6" t="s">
        <v>4</v>
      </c>
    </row>
    <row r="129" spans="2:6" x14ac:dyDescent="0.2">
      <c r="B129" t="s">
        <v>108</v>
      </c>
    </row>
    <row r="130" spans="2:6" x14ac:dyDescent="0.2">
      <c r="B130" t="s">
        <v>109</v>
      </c>
      <c r="C130" s="76">
        <f>D124</f>
        <v>100.491</v>
      </c>
      <c r="D130" t="s">
        <v>112</v>
      </c>
    </row>
    <row r="131" spans="2:6" x14ac:dyDescent="0.2">
      <c r="C131" s="76">
        <v>103.5</v>
      </c>
      <c r="D131" t="s">
        <v>113</v>
      </c>
    </row>
    <row r="132" spans="2:6" x14ac:dyDescent="0.2">
      <c r="C132" s="76">
        <v>105</v>
      </c>
      <c r="D132" t="s">
        <v>114</v>
      </c>
    </row>
    <row r="134" spans="2:6" ht="15" x14ac:dyDescent="0.25">
      <c r="D134" s="12" t="s">
        <v>112</v>
      </c>
      <c r="E134" s="12" t="s">
        <v>113</v>
      </c>
      <c r="F134" s="12" t="s">
        <v>114</v>
      </c>
    </row>
    <row r="135" spans="2:6" ht="15.75" x14ac:dyDescent="0.2">
      <c r="B135" s="77" t="s">
        <v>110</v>
      </c>
      <c r="C135" s="6" t="s">
        <v>4</v>
      </c>
      <c r="D135" s="69">
        <f>$C$130</f>
        <v>100.491</v>
      </c>
      <c r="E135" s="69">
        <f t="shared" ref="E135:F135" si="1">$C$130</f>
        <v>100.491</v>
      </c>
      <c r="F135" s="69">
        <f t="shared" si="1"/>
        <v>100.491</v>
      </c>
    </row>
    <row r="136" spans="2:6" ht="15" x14ac:dyDescent="0.25">
      <c r="B136" s="77"/>
      <c r="C136" s="68" t="s">
        <v>111</v>
      </c>
      <c r="D136" s="67">
        <f>C130</f>
        <v>100.491</v>
      </c>
      <c r="E136" s="67">
        <f>C131</f>
        <v>103.5</v>
      </c>
      <c r="F136" s="67">
        <f>C132</f>
        <v>105</v>
      </c>
    </row>
    <row r="137" spans="2:6" x14ac:dyDescent="0.2">
      <c r="D137" s="67" t="s">
        <v>115</v>
      </c>
      <c r="E137" s="67" t="s">
        <v>115</v>
      </c>
      <c r="F137" s="67" t="s">
        <v>115</v>
      </c>
    </row>
    <row r="138" spans="2:6" x14ac:dyDescent="0.2">
      <c r="C138" t="s">
        <v>116</v>
      </c>
      <c r="D138" s="70">
        <f>D135/D136</f>
        <v>1</v>
      </c>
      <c r="E138" s="70">
        <f t="shared" ref="E138:F138" si="2">E135/E136</f>
        <v>0.9709275362318841</v>
      </c>
      <c r="F138" s="70">
        <f t="shared" si="2"/>
        <v>0.95705714285714283</v>
      </c>
    </row>
    <row r="139" spans="2:6" ht="15" thickBot="1" x14ac:dyDescent="0.25"/>
    <row r="140" spans="2:6" ht="15.75" thickBot="1" x14ac:dyDescent="0.3">
      <c r="C140" s="71" t="s">
        <v>117</v>
      </c>
      <c r="D140" s="72">
        <f>D138*40%</f>
        <v>0.4</v>
      </c>
      <c r="E140" s="72">
        <f t="shared" ref="E140:F140" si="3">E138*40%</f>
        <v>0.38837101449275369</v>
      </c>
      <c r="F140" s="73">
        <f t="shared" si="3"/>
        <v>0.38282285714285713</v>
      </c>
    </row>
  </sheetData>
  <mergeCells count="14">
    <mergeCell ref="B135:B136"/>
    <mergeCell ref="B29:C29"/>
    <mergeCell ref="A20:C20"/>
    <mergeCell ref="A105:C105"/>
    <mergeCell ref="A82:C82"/>
    <mergeCell ref="A38:C38"/>
    <mergeCell ref="A32:D32"/>
    <mergeCell ref="A100:C100"/>
    <mergeCell ref="A80:B80"/>
    <mergeCell ref="A97"/>
    <mergeCell ref="A79:B79"/>
    <mergeCell ref="A36:C36"/>
    <mergeCell ref="A107:C107"/>
    <mergeCell ref="A110:C110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PNO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ronyz</dc:creator>
  <cp:lastModifiedBy>hillama</cp:lastModifiedBy>
  <cp:lastPrinted>2016-02-22T06:49:20Z</cp:lastPrinted>
  <dcterms:created xsi:type="dcterms:W3CDTF">2016-01-28T10:00:13Z</dcterms:created>
  <dcterms:modified xsi:type="dcterms:W3CDTF">2016-02-22T06:49:50Z</dcterms:modified>
</cp:coreProperties>
</file>